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lka\OneDrive\Dokument\Anders\Värnamo Brukshundklubb\solceller hall uppföljning\"/>
    </mc:Choice>
  </mc:AlternateContent>
  <xr:revisionPtr revIDLastSave="0" documentId="13_ncr:1_{6938930C-69BB-47BC-9CE8-9F1EBBEB7939}" xr6:coauthVersionLast="45" xr6:coauthVersionMax="45" xr10:uidLastSave="{00000000-0000-0000-0000-000000000000}"/>
  <bookViews>
    <workbookView xWindow="-108" yWindow="-108" windowWidth="23256" windowHeight="12576" activeTab="1" xr2:uid="{EFDF084D-9256-48C8-9A18-0C8C3D5F9CE0}"/>
  </bookViews>
  <sheets>
    <sheet name="19-20" sheetId="1" r:id="rId1"/>
    <sheet name="20-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" l="1"/>
  <c r="G58" i="1" l="1"/>
  <c r="E58" i="1"/>
  <c r="D12" i="2"/>
  <c r="C12" i="2" l="1"/>
  <c r="B7" i="2"/>
  <c r="F28" i="1" l="1"/>
  <c r="G26" i="1" l="1"/>
  <c r="F11" i="1"/>
  <c r="C33" i="1"/>
  <c r="C18" i="1" l="1"/>
  <c r="J12" i="1" l="1"/>
  <c r="J8" i="1"/>
</calcChain>
</file>

<file path=xl/sharedStrings.xml><?xml version="1.0" encoding="utf-8"?>
<sst xmlns="http://schemas.openxmlformats.org/spreadsheetml/2006/main" count="90" uniqueCount="84">
  <si>
    <t>Sammanställning timmar i hallen</t>
  </si>
  <si>
    <t>Sept</t>
  </si>
  <si>
    <t>V40</t>
  </si>
  <si>
    <t>Okt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</si>
  <si>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</si>
  <si>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</si>
  <si>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</si>
  <si>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</si>
  <si>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</si>
  <si>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</si>
  <si>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</si>
  <si>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</si>
  <si>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</si>
  <si>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vecka</t>
  </si>
  <si>
    <t>bidrag</t>
  </si>
  <si>
    <t>sponsring</t>
  </si>
  <si>
    <t>målsättning öka 300 timmar ger min 60000</t>
  </si>
  <si>
    <t>V50</t>
  </si>
  <si>
    <t>V51</t>
  </si>
  <si>
    <t>V52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</si>
  <si>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</si>
  <si>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</si>
  <si>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</si>
  <si>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</si>
  <si>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</si>
  <si>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</si>
  <si>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</si>
  <si>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</si>
  <si>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</si>
  <si>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</si>
  <si>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</si>
  <si>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</si>
  <si>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</si>
  <si>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</si>
  <si>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</si>
  <si>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</si>
  <si>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</si>
  <si>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</si>
  <si>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snitt</t>
  </si>
  <si>
    <t>totalt 27 veckor</t>
  </si>
  <si>
    <t>Hallen använd 942 timmar en minskning med ca 200 timmar</t>
  </si>
  <si>
    <t xml:space="preserve">intäkt </t>
  </si>
  <si>
    <t>Beräknad intäkt (200) 189000 drift hall ca 220000</t>
  </si>
  <si>
    <t>underskott ca 30000</t>
  </si>
  <si>
    <t>Orsaker avbokningar helger 5 st motsvarar ca 100 timmar lågt bokat i slutet av Mars minus ca 50 timmar samt för bra väder på hösten</t>
  </si>
  <si>
    <t>Ny målsättning försöka öka verksamhet ca 300 timmar skulle motsvara en intäkt av ca 60000,00</t>
  </si>
  <si>
    <t xml:space="preserve">för att öka  300 timmar behöver vi ca 11 timmar mer per vecka </t>
  </si>
  <si>
    <t xml:space="preserve">typ planera kurser mellan 18-21 måndag, tisdag </t>
  </si>
  <si>
    <t>vi kan hyra ut den timmen till IFK eller södra  för 275kr/timma ger en ökning ca 40 timmar under säsong motsvarar ca 11000,00</t>
  </si>
  <si>
    <t>Ungdomskursen kan börja 17,45 det ger mig en möjlighet att hyra ut från 16,45-17,45 27 timmar extra motsvarar ca 7500,00</t>
  </si>
  <si>
    <t>Försäljning av träningskort gav ca 28000</t>
  </si>
  <si>
    <t xml:space="preserve">Tillse att vi har verksamhet varje helg i hallen egen eller uthyrd  motsvarar  mot kalkyl ökning med 4 helger motsvarar ca 22000 och 80 timmar </t>
  </si>
  <si>
    <t>Genom att erbjuda närliggande klubbar att ha tävlingar i hallen där vi tar inomhusavgiften  Rally och Agility  eventuellt diskutera med Sagik</t>
  </si>
  <si>
    <t xml:space="preserve">Starta upp en inomhusutställning på vintern  </t>
  </si>
  <si>
    <t>Egna Aktiviteter helger</t>
  </si>
  <si>
    <t xml:space="preserve">Lydnad </t>
  </si>
  <si>
    <t>2st</t>
  </si>
  <si>
    <t>Rally</t>
  </si>
  <si>
    <t xml:space="preserve">Lydnad vardag </t>
  </si>
  <si>
    <t xml:space="preserve">Agilty </t>
  </si>
  <si>
    <t xml:space="preserve">Ras träning </t>
  </si>
  <si>
    <t>1st</t>
  </si>
  <si>
    <t xml:space="preserve">Träningshelger </t>
  </si>
  <si>
    <t>Hur säkrar vi upp verksamhet på helger</t>
  </si>
  <si>
    <t>2019-2020</t>
  </si>
  <si>
    <t>2018-2019</t>
  </si>
  <si>
    <t>ipo</t>
  </si>
  <si>
    <t>13 helger kvar</t>
  </si>
  <si>
    <t>2020-2021</t>
  </si>
  <si>
    <t xml:space="preserve">Sammanställning  över timmar i hallen </t>
  </si>
  <si>
    <t>Oktober</t>
  </si>
  <si>
    <t>September</t>
  </si>
  <si>
    <t>November</t>
  </si>
  <si>
    <t>December</t>
  </si>
  <si>
    <t>Januari</t>
  </si>
  <si>
    <t>Februari</t>
  </si>
  <si>
    <t>Mars</t>
  </si>
  <si>
    <t>Årstotal</t>
  </si>
  <si>
    <t>Summa</t>
  </si>
  <si>
    <t>Sammanställning av allmänträning</t>
  </si>
  <si>
    <t>Köpta Kort</t>
  </si>
  <si>
    <t>Intäkt/timme</t>
  </si>
  <si>
    <t xml:space="preserve"> Antal timmar Höst</t>
  </si>
  <si>
    <t>Antal Timmar Vår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</si>
</sst>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385C1-337B-44A5-95C8-1AF53CE7B44E}">
  <dimension ref="A1:J59"/>
  <sheetViews>
    <sheetView topLeftCell="A43" workbookViewId="0">
      <selection activeCell="I54" sqref="I54"/>
    </sheetView>
  </sheetViews>
  <sheetFormatPr defaultRowHeight="14.4" x14ac:dyDescent="0.3"/>
  <sheetData>
    <row r="1" spans="1:10" ht="25.8" x14ac:dyDescent="0.5">
      <c r="A1" s="2" t="s">
        <v>0</v>
      </c>
      <c r="B1" s="2"/>
      <c r="C1" s="2"/>
      <c r="D1" s="2"/>
      <c r="E1" s="2"/>
      <c r="F1" s="2"/>
    </row>
    <row r="3" spans="1:10" x14ac:dyDescent="0.3">
      <c r="A3" t="s">
        <v>1</v>
      </c>
      <c r="C3">
        <v>27</v>
      </c>
    </row>
    <row r="4" spans="1:10" x14ac:dyDescent="0.3">
      <c r="A4" t="s">
        <v>3</v>
      </c>
    </row>
    <row r="5" spans="1:10" x14ac:dyDescent="0.3">
      <c r="A5" t="s">
        <v>2</v>
      </c>
      <c r="C5">
        <v>17</v>
      </c>
      <c r="J5">
        <v>170000</v>
      </c>
    </row>
    <row r="6" spans="1:10" x14ac:dyDescent="0.3">
      <c r="A6" t="s">
        <v>4</v>
      </c>
      <c r="C6">
        <v>23</v>
      </c>
      <c r="J6">
        <v>30000</v>
      </c>
    </row>
    <row r="7" spans="1:10" x14ac:dyDescent="0.3">
      <c r="A7" t="s">
        <v>5</v>
      </c>
      <c r="C7">
        <v>24</v>
      </c>
      <c r="J7">
        <v>10000</v>
      </c>
    </row>
    <row r="8" spans="1:10" x14ac:dyDescent="0.3">
      <c r="A8" t="s">
        <v>6</v>
      </c>
      <c r="C8">
        <v>47</v>
      </c>
      <c r="J8">
        <f>SUM(J5:J7)</f>
        <v>210000</v>
      </c>
    </row>
    <row r="9" spans="1:10" x14ac:dyDescent="0.3">
      <c r="A9" t="s">
        <v>7</v>
      </c>
      <c r="C9">
        <v>47</v>
      </c>
    </row>
    <row r="10" spans="1:10" x14ac:dyDescent="0.3">
      <c r="A10" t="s">
        <v>8</v>
      </c>
      <c r="C10">
        <v>44</v>
      </c>
      <c r="I10" t="s">
        <v>14</v>
      </c>
      <c r="J10">
        <v>50000</v>
      </c>
    </row>
    <row r="11" spans="1:10" x14ac:dyDescent="0.3">
      <c r="A11" t="s">
        <v>9</v>
      </c>
      <c r="C11">
        <v>40</v>
      </c>
      <c r="E11" t="s">
        <v>38</v>
      </c>
      <c r="F11">
        <f>C18/13</f>
        <v>36</v>
      </c>
      <c r="I11" t="s">
        <v>15</v>
      </c>
      <c r="J11">
        <v>50000</v>
      </c>
    </row>
    <row r="12" spans="1:10" x14ac:dyDescent="0.3">
      <c r="A12" t="s">
        <v>10</v>
      </c>
      <c r="C12">
        <v>41</v>
      </c>
      <c r="I12" t="s">
        <v>13</v>
      </c>
      <c r="J12">
        <f>20*37*200</f>
        <v>148000</v>
      </c>
    </row>
    <row r="13" spans="1:10" x14ac:dyDescent="0.3">
      <c r="A13" t="s">
        <v>11</v>
      </c>
      <c r="C13">
        <v>43</v>
      </c>
    </row>
    <row r="14" spans="1:10" x14ac:dyDescent="0.3">
      <c r="A14" t="s">
        <v>12</v>
      </c>
      <c r="C14">
        <v>20</v>
      </c>
    </row>
    <row r="15" spans="1:10" x14ac:dyDescent="0.3">
      <c r="A15" t="s">
        <v>17</v>
      </c>
      <c r="C15">
        <v>28</v>
      </c>
      <c r="I15" t="s">
        <v>16</v>
      </c>
    </row>
    <row r="16" spans="1:10" x14ac:dyDescent="0.3">
      <c r="A16" t="s">
        <v>18</v>
      </c>
      <c r="C16">
        <v>41</v>
      </c>
    </row>
    <row r="17" spans="1:7" x14ac:dyDescent="0.3">
      <c r="A17" t="s">
        <v>19</v>
      </c>
      <c r="C17">
        <v>26</v>
      </c>
    </row>
    <row r="18" spans="1:7" x14ac:dyDescent="0.3">
      <c r="C18">
        <f>SUM(C3:C17)</f>
        <v>468</v>
      </c>
    </row>
    <row r="19" spans="1:7" x14ac:dyDescent="0.3">
      <c r="A19" t="s">
        <v>20</v>
      </c>
      <c r="C19">
        <v>24</v>
      </c>
    </row>
    <row r="20" spans="1:7" x14ac:dyDescent="0.3">
      <c r="A20" t="s">
        <v>21</v>
      </c>
      <c r="C20">
        <v>36</v>
      </c>
    </row>
    <row r="21" spans="1:7" x14ac:dyDescent="0.3">
      <c r="A21" t="s">
        <v>22</v>
      </c>
      <c r="C21">
        <v>33</v>
      </c>
    </row>
    <row r="22" spans="1:7" x14ac:dyDescent="0.3">
      <c r="A22" t="s">
        <v>23</v>
      </c>
      <c r="C22">
        <v>40</v>
      </c>
      <c r="E22" t="s">
        <v>38</v>
      </c>
      <c r="F22">
        <v>34</v>
      </c>
    </row>
    <row r="23" spans="1:7" x14ac:dyDescent="0.3">
      <c r="A23" t="s">
        <v>24</v>
      </c>
      <c r="C23">
        <v>36</v>
      </c>
    </row>
    <row r="24" spans="1:7" x14ac:dyDescent="0.3">
      <c r="A24" t="s">
        <v>25</v>
      </c>
      <c r="C24">
        <v>40</v>
      </c>
    </row>
    <row r="25" spans="1:7" x14ac:dyDescent="0.3">
      <c r="A25" t="s">
        <v>26</v>
      </c>
      <c r="C25">
        <v>47</v>
      </c>
    </row>
    <row r="26" spans="1:7" x14ac:dyDescent="0.3">
      <c r="A26" t="s">
        <v>27</v>
      </c>
      <c r="C26">
        <v>41</v>
      </c>
      <c r="E26" t="s">
        <v>39</v>
      </c>
      <c r="G26" s="1">
        <f>(C33+C18)/27</f>
        <v>34.888888888888886</v>
      </c>
    </row>
    <row r="27" spans="1:7" x14ac:dyDescent="0.3">
      <c r="A27" t="s">
        <v>28</v>
      </c>
      <c r="C27">
        <v>50</v>
      </c>
    </row>
    <row r="28" spans="1:7" x14ac:dyDescent="0.3">
      <c r="A28" t="s">
        <v>29</v>
      </c>
      <c r="C28">
        <v>46</v>
      </c>
      <c r="E28" t="s">
        <v>41</v>
      </c>
      <c r="F28">
        <f>27*35*200</f>
        <v>189000</v>
      </c>
    </row>
    <row r="29" spans="1:7" x14ac:dyDescent="0.3">
      <c r="A29" t="s">
        <v>30</v>
      </c>
      <c r="C29">
        <v>29</v>
      </c>
    </row>
    <row r="30" spans="1:7" x14ac:dyDescent="0.3">
      <c r="A30" t="s">
        <v>31</v>
      </c>
      <c r="C30">
        <v>21</v>
      </c>
    </row>
    <row r="31" spans="1:7" x14ac:dyDescent="0.3">
      <c r="A31" t="s">
        <v>32</v>
      </c>
      <c r="C31">
        <v>22</v>
      </c>
    </row>
    <row r="32" spans="1:7" x14ac:dyDescent="0.3">
      <c r="A32" t="s">
        <v>33</v>
      </c>
      <c r="C32">
        <v>9</v>
      </c>
    </row>
    <row r="33" spans="1:7" x14ac:dyDescent="0.3">
      <c r="C33">
        <f>SUM(C19:C32)</f>
        <v>474</v>
      </c>
    </row>
    <row r="34" spans="1:7" x14ac:dyDescent="0.3">
      <c r="A34" t="s">
        <v>34</v>
      </c>
    </row>
    <row r="35" spans="1:7" x14ac:dyDescent="0.3">
      <c r="A35" t="s">
        <v>35</v>
      </c>
      <c r="B35" t="s">
        <v>40</v>
      </c>
    </row>
    <row r="36" spans="1:7" x14ac:dyDescent="0.3">
      <c r="A36" t="s">
        <v>36</v>
      </c>
      <c r="B36" t="s">
        <v>42</v>
      </c>
      <c r="G36" t="s">
        <v>43</v>
      </c>
    </row>
    <row r="37" spans="1:7" x14ac:dyDescent="0.3">
      <c r="A37" t="s">
        <v>37</v>
      </c>
      <c r="B37" t="s">
        <v>44</v>
      </c>
    </row>
    <row r="38" spans="1:7" x14ac:dyDescent="0.3">
      <c r="B38" t="s">
        <v>50</v>
      </c>
    </row>
    <row r="39" spans="1:7" x14ac:dyDescent="0.3">
      <c r="B39" t="s">
        <v>45</v>
      </c>
    </row>
    <row r="40" spans="1:7" x14ac:dyDescent="0.3">
      <c r="B40" t="s">
        <v>46</v>
      </c>
    </row>
    <row r="41" spans="1:7" x14ac:dyDescent="0.3">
      <c r="B41" t="s">
        <v>47</v>
      </c>
    </row>
    <row r="43" spans="1:7" x14ac:dyDescent="0.3">
      <c r="B43" t="s">
        <v>48</v>
      </c>
    </row>
    <row r="44" spans="1:7" x14ac:dyDescent="0.3">
      <c r="B44" t="s">
        <v>49</v>
      </c>
    </row>
    <row r="46" spans="1:7" x14ac:dyDescent="0.3">
      <c r="B46" t="s">
        <v>51</v>
      </c>
    </row>
    <row r="47" spans="1:7" x14ac:dyDescent="0.3">
      <c r="B47" t="s">
        <v>52</v>
      </c>
    </row>
    <row r="49" spans="2:10" x14ac:dyDescent="0.3">
      <c r="B49" t="s">
        <v>53</v>
      </c>
    </row>
    <row r="51" spans="2:10" x14ac:dyDescent="0.3">
      <c r="B51" t="s">
        <v>54</v>
      </c>
    </row>
    <row r="52" spans="2:10" x14ac:dyDescent="0.3">
      <c r="B52" t="s">
        <v>55</v>
      </c>
      <c r="D52" t="s">
        <v>56</v>
      </c>
      <c r="E52">
        <v>14000</v>
      </c>
      <c r="G52">
        <v>8000</v>
      </c>
      <c r="I52" t="s">
        <v>67</v>
      </c>
    </row>
    <row r="53" spans="2:10" x14ac:dyDescent="0.3">
      <c r="B53" t="s">
        <v>58</v>
      </c>
      <c r="D53" t="s">
        <v>56</v>
      </c>
      <c r="E53">
        <v>5000</v>
      </c>
      <c r="G53">
        <v>8000</v>
      </c>
      <c r="I53" t="s">
        <v>66</v>
      </c>
      <c r="J53">
        <v>5</v>
      </c>
    </row>
    <row r="54" spans="2:10" x14ac:dyDescent="0.3">
      <c r="B54" t="s">
        <v>57</v>
      </c>
      <c r="D54" t="s">
        <v>56</v>
      </c>
      <c r="E54">
        <v>24000</v>
      </c>
      <c r="G54">
        <v>8000</v>
      </c>
    </row>
    <row r="55" spans="2:10" x14ac:dyDescent="0.3">
      <c r="B55" t="s">
        <v>59</v>
      </c>
      <c r="D55" t="s">
        <v>56</v>
      </c>
      <c r="E55">
        <v>40000</v>
      </c>
      <c r="G55">
        <v>8000</v>
      </c>
    </row>
    <row r="56" spans="2:10" x14ac:dyDescent="0.3">
      <c r="B56" t="s">
        <v>62</v>
      </c>
      <c r="D56" t="s">
        <v>56</v>
      </c>
      <c r="E56">
        <v>0</v>
      </c>
      <c r="G56">
        <v>0</v>
      </c>
    </row>
    <row r="57" spans="2:10" x14ac:dyDescent="0.3">
      <c r="B57" t="s">
        <v>60</v>
      </c>
      <c r="D57" t="s">
        <v>61</v>
      </c>
      <c r="E57">
        <v>10000</v>
      </c>
      <c r="G57">
        <v>4000</v>
      </c>
    </row>
    <row r="58" spans="2:10" x14ac:dyDescent="0.3">
      <c r="E58">
        <f>SUM(E52:E57)</f>
        <v>93000</v>
      </c>
      <c r="G58">
        <f>SUM(G52:G57)</f>
        <v>36000</v>
      </c>
    </row>
    <row r="59" spans="2:10" x14ac:dyDescent="0.3">
      <c r="B59" t="s">
        <v>63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8B227-DA3A-45F8-A288-29D652E9DA37}">
  <dimension ref="A1:D18"/>
  <sheetViews>
    <sheetView tabSelected="1" topLeftCell="A10" workbookViewId="0">
      <selection activeCell="E20" sqref="E19:E20"/>
    </sheetView>
  </sheetViews>
  <sheetFormatPr defaultRowHeight="14.4" x14ac:dyDescent="0.3"/>
  <cols>
    <col min="1" max="1" width="15.77734375" customWidth="1"/>
    <col min="2" max="4" width="12.77734375" style="3" customWidth="1"/>
  </cols>
  <sheetData>
    <row r="1" spans="1:4" ht="25.05" customHeight="1" x14ac:dyDescent="0.4">
      <c r="A1" s="4" t="s">
        <v>69</v>
      </c>
      <c r="B1" s="4"/>
      <c r="C1" s="4"/>
      <c r="D1" s="4"/>
    </row>
    <row r="2" spans="1:4" ht="25.05" customHeight="1" x14ac:dyDescent="0.35">
      <c r="B2" s="5" t="s">
        <v>68</v>
      </c>
      <c r="C2" s="5" t="s">
        <v>64</v>
      </c>
      <c r="D2" s="5" t="s">
        <v>65</v>
      </c>
    </row>
    <row r="3" spans="1:4" ht="25.05" customHeight="1" x14ac:dyDescent="0.35">
      <c r="A3" s="8" t="s">
        <v>71</v>
      </c>
      <c r="B3" s="6">
        <v>50</v>
      </c>
      <c r="C3" s="7"/>
      <c r="D3" s="7"/>
    </row>
    <row r="4" spans="1:4" ht="25.05" customHeight="1" x14ac:dyDescent="0.35">
      <c r="A4" s="8" t="s">
        <v>70</v>
      </c>
      <c r="B4" s="6">
        <v>122</v>
      </c>
      <c r="C4" s="7"/>
      <c r="D4" s="7"/>
    </row>
    <row r="5" spans="1:4" ht="25.05" customHeight="1" x14ac:dyDescent="0.35">
      <c r="A5" s="8" t="s">
        <v>72</v>
      </c>
      <c r="B5" s="6">
        <v>127</v>
      </c>
      <c r="C5" s="7"/>
      <c r="D5" s="7"/>
    </row>
    <row r="6" spans="1:4" ht="25.05" customHeight="1" x14ac:dyDescent="0.35">
      <c r="A6" s="8" t="s">
        <v>73</v>
      </c>
      <c r="B6" s="6">
        <v>117</v>
      </c>
      <c r="C6" s="7"/>
      <c r="D6" s="7"/>
    </row>
    <row r="7" spans="1:4" ht="25.05" customHeight="1" x14ac:dyDescent="0.35">
      <c r="A7" s="9" t="s">
        <v>78</v>
      </c>
      <c r="B7" s="6">
        <f>SUM(B3:B6)</f>
        <v>416</v>
      </c>
      <c r="C7" s="6">
        <v>468</v>
      </c>
      <c r="D7" s="6">
        <v>479</v>
      </c>
    </row>
    <row r="8" spans="1:4" ht="25.05" customHeight="1" x14ac:dyDescent="0.35">
      <c r="A8" s="8" t="s">
        <v>74</v>
      </c>
      <c r="B8" s="6"/>
      <c r="C8" s="6"/>
      <c r="D8" s="6"/>
    </row>
    <row r="9" spans="1:4" ht="25.05" customHeight="1" x14ac:dyDescent="0.35">
      <c r="A9" s="8" t="s">
        <v>75</v>
      </c>
      <c r="B9" s="6"/>
      <c r="C9" s="6"/>
      <c r="D9" s="6"/>
    </row>
    <row r="10" spans="1:4" ht="25.05" customHeight="1" x14ac:dyDescent="0.35">
      <c r="A10" s="8" t="s">
        <v>76</v>
      </c>
      <c r="B10" s="6"/>
      <c r="C10" s="6"/>
      <c r="D10" s="6"/>
    </row>
    <row r="11" spans="1:4" ht="25.05" customHeight="1" x14ac:dyDescent="0.35">
      <c r="A11" s="9" t="s">
        <v>78</v>
      </c>
      <c r="B11" s="7"/>
      <c r="C11" s="6">
        <v>474</v>
      </c>
      <c r="D11" s="6">
        <v>434</v>
      </c>
    </row>
    <row r="12" spans="1:4" ht="25.05" customHeight="1" x14ac:dyDescent="0.35">
      <c r="A12" s="8" t="s">
        <v>77</v>
      </c>
      <c r="B12" s="7"/>
      <c r="C12" s="6">
        <f>SUM(C7:C11)</f>
        <v>942</v>
      </c>
      <c r="D12" s="6">
        <f>SUM(D7:D11)</f>
        <v>913</v>
      </c>
    </row>
    <row r="14" spans="1:4" ht="18" x14ac:dyDescent="0.35">
      <c r="A14" s="10" t="s">
        <v>79</v>
      </c>
      <c r="B14" s="7"/>
      <c r="C14" s="7"/>
    </row>
    <row r="15" spans="1:4" ht="18" x14ac:dyDescent="0.35">
      <c r="A15" s="11" t="s">
        <v>82</v>
      </c>
      <c r="B15" s="11"/>
      <c r="C15" s="12">
        <v>104</v>
      </c>
    </row>
    <row r="16" spans="1:4" ht="18" x14ac:dyDescent="0.35">
      <c r="A16" s="11" t="s">
        <v>83</v>
      </c>
      <c r="B16" s="11"/>
      <c r="C16" s="6"/>
    </row>
    <row r="17" spans="1:3" ht="18" x14ac:dyDescent="0.35">
      <c r="A17" s="10" t="s">
        <v>80</v>
      </c>
      <c r="C17" s="6">
        <v>11800</v>
      </c>
    </row>
    <row r="18" spans="1:3" ht="18" x14ac:dyDescent="0.35">
      <c r="A18" s="10" t="s">
        <v>81</v>
      </c>
      <c r="C18" s="13">
        <f>C17/(C15+C16)</f>
        <v>113.46153846153847</v>
      </c>
    </row>
  </sheetData>
  <mergeCells count="3">
    <mergeCell ref="A1:D1"/>
    <mergeCell ref="A15:B15"/>
    <mergeCell ref="A16:B16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19-20</vt:lpstr>
      <vt:lpstr>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Falk</dc:creator>
  <cp:lastModifiedBy>Anders Falk</cp:lastModifiedBy>
  <cp:lastPrinted>2021-01-13T15:05:15Z</cp:lastPrinted>
  <dcterms:created xsi:type="dcterms:W3CDTF">2019-10-09T09:59:22Z</dcterms:created>
  <dcterms:modified xsi:type="dcterms:W3CDTF">2021-01-13T15:19:37Z</dcterms:modified>
</cp:coreProperties>
</file>